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vsfg-my.sharepoint.com/personal/alan_tam_vsfg_com/Documents/ZUU RELATED/ANALYSIS TOOLS/Prototype/Passive Income/"/>
    </mc:Choice>
  </mc:AlternateContent>
  <xr:revisionPtr revIDLastSave="249" documentId="14_{866BC7AE-7565-4DBF-84F9-2BACAFAD4FDF}" xr6:coauthVersionLast="47" xr6:coauthVersionMax="47" xr10:uidLastSave="{21F88A5C-848A-4293-B058-828DB752C0E9}"/>
  <bookViews>
    <workbookView xWindow="-120" yWindow="-16320" windowWidth="29040" windowHeight="15840" xr2:uid="{F06E9A99-7B71-45C6-BD39-5C0A4D333506}"/>
  </bookViews>
  <sheets>
    <sheet name="Templat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5" l="1"/>
  <c r="B40" i="5"/>
  <c r="G26" i="5"/>
  <c r="G27" i="5"/>
  <c r="G28" i="5"/>
  <c r="G29" i="5"/>
  <c r="G30" i="5"/>
  <c r="G31" i="5"/>
  <c r="H31" i="5" s="1"/>
  <c r="G32" i="5"/>
  <c r="G33" i="5"/>
  <c r="H33" i="5" s="1"/>
  <c r="G34" i="5"/>
  <c r="G35" i="5"/>
  <c r="H35" i="5" s="1"/>
  <c r="G25" i="5"/>
  <c r="H25" i="5" s="1"/>
  <c r="H26" i="5"/>
  <c r="H34" i="5"/>
  <c r="E35" i="5"/>
  <c r="E34" i="5"/>
  <c r="E33" i="5"/>
  <c r="E32" i="5"/>
  <c r="E31" i="5"/>
  <c r="E30" i="5"/>
  <c r="E29" i="5"/>
  <c r="E28" i="5"/>
  <c r="E27" i="5"/>
  <c r="E26" i="5"/>
  <c r="E25" i="5"/>
  <c r="H6" i="5"/>
  <c r="H7" i="5"/>
  <c r="H8" i="5"/>
  <c r="H9" i="5"/>
  <c r="H10" i="5"/>
  <c r="H11" i="5"/>
  <c r="H12" i="5"/>
  <c r="H13" i="5"/>
  <c r="H14" i="5"/>
  <c r="H15" i="5"/>
  <c r="H5" i="5"/>
  <c r="E6" i="5"/>
  <c r="E7" i="5"/>
  <c r="E8" i="5"/>
  <c r="E9" i="5"/>
  <c r="E10" i="5"/>
  <c r="E11" i="5"/>
  <c r="E12" i="5"/>
  <c r="E13" i="5"/>
  <c r="E14" i="5"/>
  <c r="E15" i="5"/>
  <c r="E5" i="5"/>
  <c r="B17" i="5" s="1"/>
  <c r="B18" i="5" l="1"/>
  <c r="B21" i="5" s="1"/>
  <c r="H30" i="5"/>
  <c r="H29" i="5"/>
  <c r="H28" i="5"/>
  <c r="H27" i="5"/>
  <c r="H32" i="5"/>
  <c r="B38" i="5" s="1"/>
  <c r="B37" i="5"/>
  <c r="B41" i="5" l="1"/>
</calcChain>
</file>

<file path=xl/sharedStrings.xml><?xml version="1.0" encoding="utf-8"?>
<sst xmlns="http://schemas.openxmlformats.org/spreadsheetml/2006/main" count="74" uniqueCount="34">
  <si>
    <t>Optimizer of Passive Income</t>
    <phoneticPr fontId="5" type="noConversion"/>
  </si>
  <si>
    <t>For your reference only</t>
    <phoneticPr fontId="5" type="noConversion"/>
  </si>
  <si>
    <t>Current Portfolio</t>
    <phoneticPr fontId="5" type="noConversion"/>
  </si>
  <si>
    <t>Type</t>
    <phoneticPr fontId="5" type="noConversion"/>
  </si>
  <si>
    <t>Asset</t>
    <phoneticPr fontId="5" type="noConversion"/>
  </si>
  <si>
    <t>Liabilities</t>
    <phoneticPr fontId="5" type="noConversion"/>
  </si>
  <si>
    <t>Return Rate</t>
    <phoneticPr fontId="5" type="noConversion"/>
  </si>
  <si>
    <t>Annual Chasflow</t>
    <phoneticPr fontId="5" type="noConversion"/>
  </si>
  <si>
    <t>Net Asset Value</t>
    <phoneticPr fontId="5" type="noConversion"/>
  </si>
  <si>
    <t>Real Estate</t>
    <phoneticPr fontId="5" type="noConversion"/>
  </si>
  <si>
    <t>Dividend Stocks</t>
    <phoneticPr fontId="5" type="noConversion"/>
  </si>
  <si>
    <t>Fixed Deposit</t>
    <phoneticPr fontId="5" type="noConversion"/>
  </si>
  <si>
    <t>Rental properties (Residential)</t>
    <phoneticPr fontId="5" type="noConversion"/>
  </si>
  <si>
    <t>Rental properties (Commerial)</t>
    <phoneticPr fontId="5" type="noConversion"/>
  </si>
  <si>
    <t>Mutual Fund</t>
    <phoneticPr fontId="5" type="noConversion"/>
  </si>
  <si>
    <t>Exchange Traded Fund</t>
    <phoneticPr fontId="5" type="noConversion"/>
  </si>
  <si>
    <t>Saving</t>
    <phoneticPr fontId="5" type="noConversion"/>
  </si>
  <si>
    <t>Endowment Plan</t>
    <phoneticPr fontId="5" type="noConversion"/>
  </si>
  <si>
    <t>Annuity</t>
    <phoneticPr fontId="5" type="noConversion"/>
  </si>
  <si>
    <t>Whole Life</t>
    <phoneticPr fontId="5" type="noConversion"/>
  </si>
  <si>
    <t>Alternative Investment</t>
    <phoneticPr fontId="5" type="noConversion"/>
  </si>
  <si>
    <t>Securities</t>
    <phoneticPr fontId="5" type="noConversion"/>
  </si>
  <si>
    <t>Fund</t>
    <phoneticPr fontId="5" type="noConversion"/>
  </si>
  <si>
    <t>Insurance</t>
    <phoneticPr fontId="5" type="noConversion"/>
  </si>
  <si>
    <t>FCN</t>
    <phoneticPr fontId="5" type="noConversion"/>
  </si>
  <si>
    <t>DCN</t>
    <phoneticPr fontId="5" type="noConversion"/>
  </si>
  <si>
    <t>COF</t>
    <phoneticPr fontId="5" type="noConversion"/>
  </si>
  <si>
    <t>Total Net Worth</t>
    <phoneticPr fontId="5" type="noConversion"/>
  </si>
  <si>
    <t>Total Annual Cashflow</t>
    <phoneticPr fontId="5" type="noConversion"/>
  </si>
  <si>
    <t>Yield of portfolio</t>
    <phoneticPr fontId="5" type="noConversion"/>
  </si>
  <si>
    <t>Optimizde Portfolio</t>
    <phoneticPr fontId="5" type="noConversion"/>
  </si>
  <si>
    <t>Cost of fund</t>
    <phoneticPr fontId="5" type="noConversion"/>
  </si>
  <si>
    <t>Loan to value</t>
    <phoneticPr fontId="5" type="noConversion"/>
  </si>
  <si>
    <t>Item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</si>
</sst>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80" formatCode="&quot;$&quot;#,##0_);[Red]\(&quot;$&quot;#,##0\)"/>
    <numFmt numFmtId="181" formatCode="0.0%"/>
  </numFmts>
  <fonts count="12" x14ac:knownFonts="1">
    <font>
      <sz val="11"/>
      <color theme="1"/>
      <name val="Source Han Sans CN Normal"/>
      <family val="2"/>
      <scheme val="minor"/>
    </font>
    <font>
      <sz val="11"/>
      <color theme="1"/>
      <name val="Source Han Sans CN Normal"/>
      <family val="2"/>
      <scheme val="minor"/>
    </font>
    <font>
      <b/>
      <sz val="11"/>
      <color theme="3"/>
      <name val="Source Han Sans CN Normal"/>
      <family val="2"/>
      <charset val="134"/>
      <scheme val="minor"/>
    </font>
    <font>
      <b/>
      <sz val="11"/>
      <color theme="1"/>
      <name val="Source Han Sans CN Normal"/>
      <family val="2"/>
      <charset val="134"/>
      <scheme val="minor"/>
    </font>
    <font>
      <sz val="11"/>
      <color theme="1"/>
      <name val="Source Han Sans CN Normal"/>
      <family val="2"/>
      <charset val="134"/>
      <scheme val="minor"/>
    </font>
    <font>
      <sz val="9"/>
      <name val="Source Han Sans CN Normal"/>
      <family val="3"/>
      <charset val="134"/>
      <scheme val="minor"/>
    </font>
    <font>
      <b/>
      <sz val="18"/>
      <color rgb="FF002060"/>
      <name val="Times New Roman"/>
      <family val="1"/>
    </font>
    <font>
      <sz val="11"/>
      <color theme="1"/>
      <name val="Times New Roman"/>
      <family val="1"/>
    </font>
    <font>
      <sz val="14"/>
      <color rgb="FFB70095"/>
      <name val="Times New Roman"/>
      <family val="1"/>
    </font>
    <font>
      <b/>
      <sz val="11"/>
      <color theme="3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3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1" xfId="3" applyFont="1" applyAlignment="1"/>
    <xf numFmtId="0" fontId="9" fillId="0" borderId="1" xfId="3" applyFont="1" applyAlignment="1">
      <alignment horizontal="center"/>
    </xf>
    <xf numFmtId="0" fontId="10" fillId="0" borderId="0" xfId="0" applyFont="1"/>
    <xf numFmtId="0" fontId="7" fillId="2" borderId="0" xfId="5" applyFont="1" applyAlignment="1"/>
    <xf numFmtId="0" fontId="7" fillId="2" borderId="0" xfId="5" applyFont="1" applyAlignment="1">
      <alignment horizontal="center"/>
    </xf>
    <xf numFmtId="0" fontId="11" fillId="0" borderId="0" xfId="0" applyFont="1"/>
    <xf numFmtId="180" fontId="7" fillId="0" borderId="0" xfId="1" applyNumberFormat="1" applyFont="1" applyAlignment="1">
      <alignment horizontal="right"/>
    </xf>
    <xf numFmtId="181" fontId="7" fillId="0" borderId="0" xfId="2" applyNumberFormat="1" applyFont="1" applyAlignment="1">
      <alignment horizontal="center"/>
    </xf>
    <xf numFmtId="180" fontId="7" fillId="0" borderId="0" xfId="0" applyNumberFormat="1" applyFont="1" applyAlignment="1">
      <alignment horizontal="center"/>
    </xf>
    <xf numFmtId="180" fontId="10" fillId="0" borderId="2" xfId="4" applyNumberFormat="1" applyFont="1" applyAlignment="1">
      <alignment horizontal="center"/>
    </xf>
    <xf numFmtId="0" fontId="10" fillId="0" borderId="2" xfId="4" applyFont="1" applyAlignment="1"/>
    <xf numFmtId="0" fontId="7" fillId="0" borderId="0" xfId="0" applyFont="1" applyAlignment="1"/>
    <xf numFmtId="10" fontId="7" fillId="0" borderId="0" xfId="2" applyNumberFormat="1" applyFont="1" applyAlignment="1">
      <alignment horizontal="center"/>
    </xf>
    <xf numFmtId="10" fontId="7" fillId="0" borderId="0" xfId="2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80" fontId="7" fillId="0" borderId="0" xfId="1" applyNumberFormat="1" applyFont="1" applyAlignment="1">
      <alignment horizontal="center"/>
    </xf>
  </cellXfs>
  <cellStyles count="6">
    <cellStyle name="20% - Accent1" xfId="5" builtinId="30"/>
    <cellStyle name="Currency" xfId="1" builtinId="4"/>
    <cellStyle name="Heading 3" xfId="3" builtinId="18"/>
    <cellStyle name="Normal" xfId="0" builtinId="0"/>
    <cellStyle name="Percent" xfId="2" builtinId="5"/>
    <cellStyle name="Total" xfId="4" builtinId="25"/>
  </cellStyles>
  <dxfs count="0"/>
  <tableStyles count="0" defaultTableStyle="TableStyleMedium2" defaultPivotStyle="PivotStyleLight16"/>
  <colors>
    <mruColors>
      <color rgb="FFB700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Asset Allocation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Template!$C$4</c:f>
              <c:strCache>
                <c:ptCount val="1"/>
                <c:pt idx="0">
                  <c:v>Asset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Template!$B$5:$B$15</c:f>
              <c:strCache>
                <c:ptCount val="11"/>
                <c:pt idx="0">
                  <c:v>Rental properties (Residential)</c:v>
                </c:pt>
                <c:pt idx="1">
                  <c:v>Rental properties (Commerial)</c:v>
                </c:pt>
                <c:pt idx="2">
                  <c:v>Dividend Stocks</c:v>
                </c:pt>
                <c:pt idx="3">
                  <c:v>Mutual Fund</c:v>
                </c:pt>
                <c:pt idx="4">
                  <c:v>Exchange Traded Fund</c:v>
                </c:pt>
                <c:pt idx="5">
                  <c:v>Fixed Deposit</c:v>
                </c:pt>
                <c:pt idx="6">
                  <c:v>Endowment Plan</c:v>
                </c:pt>
                <c:pt idx="7">
                  <c:v>Annuity</c:v>
                </c:pt>
                <c:pt idx="8">
                  <c:v>Whole Life</c:v>
                </c:pt>
                <c:pt idx="9">
                  <c:v>FCN</c:v>
                </c:pt>
                <c:pt idx="10">
                  <c:v>DCN</c:v>
                </c:pt>
              </c:strCache>
            </c:strRef>
          </c:cat>
          <c:val>
            <c:numRef>
              <c:f>Template!$C$5:$C$15</c:f>
              <c:numCache>
                <c:formatCode>"$"#,##0_);[Red]\("$"#,##0\)</c:formatCode>
                <c:ptCount val="11"/>
                <c:pt idx="0">
                  <c:v>10000000</c:v>
                </c:pt>
                <c:pt idx="1">
                  <c:v>10000000</c:v>
                </c:pt>
                <c:pt idx="2">
                  <c:v>2000000</c:v>
                </c:pt>
                <c:pt idx="3">
                  <c:v>2000000</c:v>
                </c:pt>
                <c:pt idx="4">
                  <c:v>500000</c:v>
                </c:pt>
                <c:pt idx="5">
                  <c:v>5000000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1-4B6F-B59C-8662C64E1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Asset Allocation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Template!$C$24</c:f>
              <c:strCache>
                <c:ptCount val="1"/>
                <c:pt idx="0">
                  <c:v>Asset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Template!$B$25:$B$35</c:f>
              <c:strCache>
                <c:ptCount val="11"/>
                <c:pt idx="0">
                  <c:v>Rental properties (Residential)</c:v>
                </c:pt>
                <c:pt idx="1">
                  <c:v>Rental properties (Commerial)</c:v>
                </c:pt>
                <c:pt idx="2">
                  <c:v>Dividend Stocks</c:v>
                </c:pt>
                <c:pt idx="3">
                  <c:v>Mutual Fund</c:v>
                </c:pt>
                <c:pt idx="4">
                  <c:v>Exchange Traded Fund</c:v>
                </c:pt>
                <c:pt idx="5">
                  <c:v>Fixed Deposit</c:v>
                </c:pt>
                <c:pt idx="6">
                  <c:v>Endowment Plan</c:v>
                </c:pt>
                <c:pt idx="7">
                  <c:v>Annuity</c:v>
                </c:pt>
                <c:pt idx="8">
                  <c:v>Whole Life</c:v>
                </c:pt>
                <c:pt idx="9">
                  <c:v>FCN</c:v>
                </c:pt>
                <c:pt idx="10">
                  <c:v>DCN</c:v>
                </c:pt>
              </c:strCache>
            </c:strRef>
          </c:cat>
          <c:val>
            <c:numRef>
              <c:f>Template!$C$25:$C$35</c:f>
              <c:numCache>
                <c:formatCode>"$"#,##0_);[Red]\("$"#,##0\)</c:formatCode>
                <c:ptCount val="11"/>
                <c:pt idx="0">
                  <c:v>10000000</c:v>
                </c:pt>
                <c:pt idx="1">
                  <c:v>10000000</c:v>
                </c:pt>
                <c:pt idx="2">
                  <c:v>2000000</c:v>
                </c:pt>
                <c:pt idx="3">
                  <c:v>500000</c:v>
                </c:pt>
                <c:pt idx="4">
                  <c:v>500000</c:v>
                </c:pt>
                <c:pt idx="5">
                  <c:v>1000000</c:v>
                </c:pt>
                <c:pt idx="6">
                  <c:v>15000000</c:v>
                </c:pt>
                <c:pt idx="7">
                  <c:v>3000000</c:v>
                </c:pt>
                <c:pt idx="8">
                  <c:v>3000000</c:v>
                </c:pt>
                <c:pt idx="9">
                  <c:v>6000000</c:v>
                </c:pt>
                <c:pt idx="10">
                  <c:v>7000000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7-4C1C-BB19-AB726BD8E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2546025</xdr:colOff>
      <xdr:row>15</xdr:row>
      <xdr:rowOff>246677</xdr:rowOff>
    </xdr:from>
    <xdr:to>
      <xdr:col>8</xdr:col>
      <xdr:colOff>0</xdr:colOff>
      <xdr:row>20</xdr:row>
      <xdr:rowOff>631760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A765BC-2862-389F-6ABF-30E4FA0B57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35</xdr:row>
      <xdr:rowOff>245188</xdr:rowOff>
    </xdr:from>
    <xdr:to>
      <xdr:col>7</xdr:col>
      <xdr:colOff>1282959</xdr:colOff>
      <xdr:row>41</xdr:row>
      <xdr:rowOff>6544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FDA47E-2306-A6AA-A95E-453BED399F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Zuu">
      <a:majorFont>
        <a:latin typeface="Maven Pro"/>
        <a:ea typeface="Source Han Sans CN Normal"/>
        <a:cs typeface=""/>
      </a:majorFont>
      <a:minorFont>
        <a:latin typeface="Open Sans"/>
        <a:ea typeface="Source Han Sans CN Normal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CC848-5EA7-40DD-AAEB-548FEDCE1A7C}">
  <sheetPr>
    <pageSetUpPr fitToPage="1"/>
  </sheetPr>
  <dimension ref="A1:I42"/>
  <sheetViews>
    <sheetView tabSelected="1" view="pageLayout" zoomScale="98" zoomScaleNormal="48" zoomScalePageLayoutView="98" workbookViewId="0">
      <selection activeCell="I36" sqref="I36"/>
    </sheetView>
  </sheetViews>
  <sheetFormatPr defaultColWidth="9.25" defaultRowHeight="20.149999999999999" customHeight="1" x14ac:dyDescent="0.3"/>
  <cols>
    <col min="1" max="2" width="32.75" style="3" customWidth="1"/>
    <col min="3" max="7" width="16.5" style="21" customWidth="1"/>
    <col min="8" max="8" width="16.6640625" style="21" bestFit="1" customWidth="1"/>
    <col min="9" max="16384" width="9.25" style="3"/>
  </cols>
  <sheetData>
    <row r="1" spans="1:9" s="3" customFormat="1" ht="59.2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s="3" customFormat="1" ht="39" customHeight="1" x14ac:dyDescent="0.3">
      <c r="A2" s="4" t="s">
        <v>1</v>
      </c>
      <c r="B2" s="4"/>
      <c r="C2" s="4"/>
      <c r="D2" s="4"/>
      <c r="E2" s="4"/>
      <c r="F2" s="4"/>
      <c r="G2" s="4"/>
      <c r="H2" s="4"/>
      <c r="I2" s="5"/>
    </row>
    <row r="3" spans="1:9" s="8" customFormat="1" ht="20" customHeight="1" thickBot="1" x14ac:dyDescent="0.35">
      <c r="A3" s="6" t="s">
        <v>2</v>
      </c>
      <c r="B3" s="6"/>
      <c r="C3" s="7"/>
      <c r="D3" s="7"/>
      <c r="E3" s="7"/>
      <c r="F3" s="7"/>
      <c r="G3" s="7"/>
      <c r="H3" s="7"/>
    </row>
    <row r="4" spans="1:9" s="11" customFormat="1" ht="20.149999999999999" customHeight="1" x14ac:dyDescent="0.3">
      <c r="A4" s="9" t="s">
        <v>3</v>
      </c>
      <c r="B4" s="9" t="s">
        <v>33</v>
      </c>
      <c r="C4" s="10" t="s">
        <v>4</v>
      </c>
      <c r="D4" s="10" t="s">
        <v>5</v>
      </c>
      <c r="E4" s="10" t="s">
        <v>8</v>
      </c>
      <c r="F4" s="10" t="s">
        <v>6</v>
      </c>
      <c r="G4" s="10" t="s">
        <v>26</v>
      </c>
      <c r="H4" s="10" t="s">
        <v>7</v>
      </c>
    </row>
    <row r="5" spans="1:9" s="3" customFormat="1" ht="20.149999999999999" customHeight="1" x14ac:dyDescent="0.3">
      <c r="A5" s="3" t="s">
        <v>9</v>
      </c>
      <c r="B5" s="3" t="s">
        <v>12</v>
      </c>
      <c r="C5" s="12">
        <v>10000000</v>
      </c>
      <c r="D5" s="12">
        <v>0</v>
      </c>
      <c r="E5" s="12">
        <f>C5-D5</f>
        <v>10000000</v>
      </c>
      <c r="F5" s="13">
        <v>0.02</v>
      </c>
      <c r="G5" s="13">
        <v>0.02</v>
      </c>
      <c r="H5" s="14">
        <f>F5*C5</f>
        <v>200000</v>
      </c>
    </row>
    <row r="6" spans="1:9" s="3" customFormat="1" ht="20.149999999999999" customHeight="1" x14ac:dyDescent="0.3">
      <c r="A6" s="3" t="s">
        <v>9</v>
      </c>
      <c r="B6" s="3" t="s">
        <v>13</v>
      </c>
      <c r="C6" s="12">
        <v>10000000</v>
      </c>
      <c r="D6" s="12">
        <v>0</v>
      </c>
      <c r="E6" s="12">
        <f t="shared" ref="E6:E15" si="0">C6-D6</f>
        <v>10000000</v>
      </c>
      <c r="F6" s="13">
        <v>0.02</v>
      </c>
      <c r="G6" s="13">
        <v>0.02</v>
      </c>
      <c r="H6" s="14">
        <f t="shared" ref="H6:H15" si="1">F6*C6</f>
        <v>200000</v>
      </c>
    </row>
    <row r="7" spans="1:9" s="3" customFormat="1" ht="20.149999999999999" customHeight="1" x14ac:dyDescent="0.3">
      <c r="A7" s="3" t="s">
        <v>21</v>
      </c>
      <c r="B7" s="3" t="s">
        <v>10</v>
      </c>
      <c r="C7" s="12">
        <v>2000000</v>
      </c>
      <c r="D7" s="12">
        <v>0</v>
      </c>
      <c r="E7" s="12">
        <f t="shared" si="0"/>
        <v>2000000</v>
      </c>
      <c r="F7" s="13">
        <v>0.04</v>
      </c>
      <c r="G7" s="13">
        <v>0</v>
      </c>
      <c r="H7" s="14">
        <f t="shared" si="1"/>
        <v>80000</v>
      </c>
    </row>
    <row r="8" spans="1:9" s="3" customFormat="1" ht="20.149999999999999" customHeight="1" x14ac:dyDescent="0.3">
      <c r="A8" s="3" t="s">
        <v>22</v>
      </c>
      <c r="B8" s="3" t="s">
        <v>14</v>
      </c>
      <c r="C8" s="12">
        <v>2000000</v>
      </c>
      <c r="D8" s="12">
        <v>0</v>
      </c>
      <c r="E8" s="12">
        <f t="shared" si="0"/>
        <v>2000000</v>
      </c>
      <c r="F8" s="13">
        <v>0</v>
      </c>
      <c r="G8" s="13">
        <v>0</v>
      </c>
      <c r="H8" s="14">
        <f t="shared" si="1"/>
        <v>0</v>
      </c>
    </row>
    <row r="9" spans="1:9" s="3" customFormat="1" ht="20.149999999999999" customHeight="1" x14ac:dyDescent="0.3">
      <c r="A9" s="3" t="s">
        <v>22</v>
      </c>
      <c r="B9" s="3" t="s">
        <v>15</v>
      </c>
      <c r="C9" s="12">
        <v>500000</v>
      </c>
      <c r="D9" s="12">
        <v>0</v>
      </c>
      <c r="E9" s="12">
        <f t="shared" si="0"/>
        <v>500000</v>
      </c>
      <c r="F9" s="13">
        <v>0</v>
      </c>
      <c r="G9" s="13">
        <v>0</v>
      </c>
      <c r="H9" s="14">
        <f t="shared" si="1"/>
        <v>0</v>
      </c>
    </row>
    <row r="10" spans="1:9" s="3" customFormat="1" ht="20.149999999999999" customHeight="1" x14ac:dyDescent="0.3">
      <c r="A10" s="3" t="s">
        <v>16</v>
      </c>
      <c r="B10" s="3" t="s">
        <v>11</v>
      </c>
      <c r="C10" s="12">
        <v>5000000</v>
      </c>
      <c r="D10" s="12">
        <v>0</v>
      </c>
      <c r="E10" s="12">
        <f t="shared" si="0"/>
        <v>5000000</v>
      </c>
      <c r="F10" s="13">
        <v>0.01</v>
      </c>
      <c r="G10" s="13">
        <v>0.02</v>
      </c>
      <c r="H10" s="14">
        <f t="shared" si="1"/>
        <v>50000</v>
      </c>
    </row>
    <row r="11" spans="1:9" s="3" customFormat="1" ht="20.149999999999999" customHeight="1" x14ac:dyDescent="0.3">
      <c r="A11" s="3" t="s">
        <v>23</v>
      </c>
      <c r="B11" s="3" t="s">
        <v>17</v>
      </c>
      <c r="C11" s="12">
        <v>0</v>
      </c>
      <c r="D11" s="12">
        <v>0</v>
      </c>
      <c r="E11" s="12">
        <f t="shared" si="0"/>
        <v>0</v>
      </c>
      <c r="F11" s="13">
        <v>0</v>
      </c>
      <c r="G11" s="13">
        <v>0</v>
      </c>
      <c r="H11" s="14">
        <f t="shared" si="1"/>
        <v>0</v>
      </c>
    </row>
    <row r="12" spans="1:9" s="3" customFormat="1" ht="20.149999999999999" customHeight="1" x14ac:dyDescent="0.3">
      <c r="A12" s="3" t="s">
        <v>23</v>
      </c>
      <c r="B12" s="3" t="s">
        <v>18</v>
      </c>
      <c r="C12" s="12">
        <v>0</v>
      </c>
      <c r="D12" s="12">
        <v>0</v>
      </c>
      <c r="E12" s="12">
        <f t="shared" si="0"/>
        <v>0</v>
      </c>
      <c r="F12" s="13">
        <v>0</v>
      </c>
      <c r="G12" s="13">
        <v>0</v>
      </c>
      <c r="H12" s="14">
        <f t="shared" si="1"/>
        <v>0</v>
      </c>
    </row>
    <row r="13" spans="1:9" s="3" customFormat="1" ht="20.149999999999999" customHeight="1" x14ac:dyDescent="0.3">
      <c r="A13" s="3" t="s">
        <v>23</v>
      </c>
      <c r="B13" s="3" t="s">
        <v>19</v>
      </c>
      <c r="C13" s="12">
        <v>0</v>
      </c>
      <c r="D13" s="12">
        <v>0</v>
      </c>
      <c r="E13" s="12">
        <f t="shared" si="0"/>
        <v>0</v>
      </c>
      <c r="F13" s="13">
        <v>0</v>
      </c>
      <c r="G13" s="13">
        <v>0</v>
      </c>
      <c r="H13" s="14">
        <f t="shared" si="1"/>
        <v>0</v>
      </c>
    </row>
    <row r="14" spans="1:9" s="3" customFormat="1" ht="20.149999999999999" customHeight="1" x14ac:dyDescent="0.3">
      <c r="A14" s="3" t="s">
        <v>20</v>
      </c>
      <c r="B14" s="3" t="s">
        <v>24</v>
      </c>
      <c r="C14" s="12">
        <v>0</v>
      </c>
      <c r="D14" s="12">
        <v>0</v>
      </c>
      <c r="E14" s="12">
        <f t="shared" si="0"/>
        <v>0</v>
      </c>
      <c r="F14" s="13">
        <v>0</v>
      </c>
      <c r="G14" s="13">
        <v>0</v>
      </c>
      <c r="H14" s="14">
        <f t="shared" si="1"/>
        <v>0</v>
      </c>
    </row>
    <row r="15" spans="1:9" s="3" customFormat="1" ht="20.149999999999999" customHeight="1" x14ac:dyDescent="0.3">
      <c r="A15" s="3" t="s">
        <v>20</v>
      </c>
      <c r="B15" s="3" t="s">
        <v>25</v>
      </c>
      <c r="C15" s="12">
        <v>0</v>
      </c>
      <c r="D15" s="12">
        <v>0</v>
      </c>
      <c r="E15" s="12">
        <f t="shared" si="0"/>
        <v>0</v>
      </c>
      <c r="F15" s="13">
        <v>0</v>
      </c>
      <c r="G15" s="13">
        <v>0</v>
      </c>
      <c r="H15" s="14">
        <f t="shared" si="1"/>
        <v>0</v>
      </c>
    </row>
    <row r="17" spans="1:8" s="3" customFormat="1" ht="50" customHeight="1" thickBot="1" x14ac:dyDescent="0.35">
      <c r="A17" s="3" t="s">
        <v>27</v>
      </c>
      <c r="B17" s="15">
        <f>SUM(E5:E15)</f>
        <v>29500000</v>
      </c>
      <c r="C17" s="16"/>
      <c r="D17" s="16"/>
      <c r="E17" s="16"/>
      <c r="F17" s="16"/>
      <c r="G17" s="16"/>
      <c r="H17" s="16"/>
    </row>
    <row r="18" spans="1:8" s="3" customFormat="1" ht="50" customHeight="1" thickTop="1" x14ac:dyDescent="0.3">
      <c r="A18" s="3" t="s">
        <v>28</v>
      </c>
      <c r="B18" s="14">
        <f>SUM(H5:H16)</f>
        <v>530000</v>
      </c>
      <c r="C18" s="17"/>
      <c r="D18" s="17"/>
      <c r="E18" s="17"/>
      <c r="F18" s="17"/>
      <c r="G18" s="17"/>
      <c r="H18" s="17"/>
    </row>
    <row r="19" spans="1:8" s="3" customFormat="1" ht="50" customHeight="1" x14ac:dyDescent="0.3">
      <c r="A19" s="3" t="s">
        <v>31</v>
      </c>
      <c r="B19" s="18">
        <v>0.02</v>
      </c>
      <c r="C19" s="19"/>
      <c r="D19" s="19"/>
      <c r="E19" s="19"/>
      <c r="F19" s="19"/>
      <c r="G19" s="19"/>
      <c r="H19" s="19"/>
    </row>
    <row r="20" spans="1:8" s="3" customFormat="1" ht="50" customHeight="1" x14ac:dyDescent="0.3">
      <c r="A20" s="3" t="s">
        <v>32</v>
      </c>
      <c r="B20" s="18">
        <f>SUM(D5:D15)/SUM(C5:C15)</f>
        <v>0</v>
      </c>
      <c r="C20" s="19"/>
      <c r="D20" s="19"/>
      <c r="E20" s="19"/>
      <c r="F20" s="19"/>
      <c r="G20" s="19"/>
      <c r="H20" s="19"/>
    </row>
    <row r="21" spans="1:8" s="3" customFormat="1" ht="50" customHeight="1" x14ac:dyDescent="0.3">
      <c r="A21" s="3" t="s">
        <v>29</v>
      </c>
      <c r="B21" s="18">
        <f>B18/B17</f>
        <v>1.7966101694915255E-2</v>
      </c>
      <c r="C21" s="19"/>
      <c r="D21" s="19"/>
      <c r="E21" s="19"/>
      <c r="F21" s="19"/>
      <c r="G21" s="19"/>
      <c r="H21" s="19"/>
    </row>
    <row r="22" spans="1:8" s="3" customFormat="1" ht="20.149999999999999" customHeight="1" x14ac:dyDescent="0.3">
      <c r="B22" s="18"/>
      <c r="C22" s="18"/>
      <c r="D22" s="18"/>
      <c r="E22" s="18"/>
      <c r="F22" s="18"/>
      <c r="G22" s="18"/>
      <c r="H22" s="18"/>
    </row>
    <row r="23" spans="1:8" s="3" customFormat="1" ht="20.149999999999999" customHeight="1" thickBot="1" x14ac:dyDescent="0.35">
      <c r="A23" s="6" t="s">
        <v>30</v>
      </c>
      <c r="B23" s="6"/>
      <c r="C23" s="7"/>
      <c r="D23" s="7"/>
      <c r="E23" s="7"/>
      <c r="F23" s="7"/>
      <c r="G23" s="7"/>
      <c r="H23" s="7"/>
    </row>
    <row r="24" spans="1:8" s="20" customFormat="1" ht="20.149999999999999" customHeight="1" x14ac:dyDescent="0.3">
      <c r="A24" s="10" t="s">
        <v>3</v>
      </c>
      <c r="B24" s="10" t="s">
        <v>33</v>
      </c>
      <c r="C24" s="10" t="s">
        <v>4</v>
      </c>
      <c r="D24" s="10" t="s">
        <v>5</v>
      </c>
      <c r="E24" s="10" t="s">
        <v>8</v>
      </c>
      <c r="F24" s="10" t="s">
        <v>6</v>
      </c>
      <c r="G24" s="10" t="s">
        <v>26</v>
      </c>
      <c r="H24" s="10" t="s">
        <v>7</v>
      </c>
    </row>
    <row r="25" spans="1:8" s="3" customFormat="1" ht="20.149999999999999" customHeight="1" x14ac:dyDescent="0.3">
      <c r="A25" s="21" t="s">
        <v>9</v>
      </c>
      <c r="B25" s="21" t="s">
        <v>12</v>
      </c>
      <c r="C25" s="22">
        <v>10000000</v>
      </c>
      <c r="D25" s="22">
        <v>5000000</v>
      </c>
      <c r="E25" s="22">
        <f>C25-D25</f>
        <v>5000000</v>
      </c>
      <c r="F25" s="13">
        <v>0.02</v>
      </c>
      <c r="G25" s="13">
        <f>$B$39</f>
        <v>0.02</v>
      </c>
      <c r="H25" s="14">
        <f>F25*C25-G25*D25</f>
        <v>100000</v>
      </c>
    </row>
    <row r="26" spans="1:8" s="3" customFormat="1" ht="20.149999999999999" customHeight="1" x14ac:dyDescent="0.3">
      <c r="A26" s="21" t="s">
        <v>9</v>
      </c>
      <c r="B26" s="21" t="s">
        <v>13</v>
      </c>
      <c r="C26" s="22">
        <v>10000000</v>
      </c>
      <c r="D26" s="22">
        <v>5000000</v>
      </c>
      <c r="E26" s="22">
        <f t="shared" ref="E26:E35" si="2">C26-D26</f>
        <v>5000000</v>
      </c>
      <c r="F26" s="13">
        <v>0.02</v>
      </c>
      <c r="G26" s="13">
        <f t="shared" ref="G26:G35" si="3">$B$39</f>
        <v>0.02</v>
      </c>
      <c r="H26" s="14">
        <f t="shared" ref="H26:H35" si="4">F26*C26-G26*D26</f>
        <v>100000</v>
      </c>
    </row>
    <row r="27" spans="1:8" s="3" customFormat="1" ht="20.149999999999999" customHeight="1" x14ac:dyDescent="0.3">
      <c r="A27" s="21" t="s">
        <v>21</v>
      </c>
      <c r="B27" s="21" t="s">
        <v>10</v>
      </c>
      <c r="C27" s="22">
        <v>2000000</v>
      </c>
      <c r="D27" s="22">
        <v>0</v>
      </c>
      <c r="E27" s="22">
        <f t="shared" si="2"/>
        <v>2000000</v>
      </c>
      <c r="F27" s="13">
        <v>0.04</v>
      </c>
      <c r="G27" s="13">
        <f t="shared" si="3"/>
        <v>0.02</v>
      </c>
      <c r="H27" s="14">
        <f t="shared" si="4"/>
        <v>80000</v>
      </c>
    </row>
    <row r="28" spans="1:8" s="3" customFormat="1" ht="20.149999999999999" customHeight="1" x14ac:dyDescent="0.3">
      <c r="A28" s="21" t="s">
        <v>22</v>
      </c>
      <c r="B28" s="21" t="s">
        <v>14</v>
      </c>
      <c r="C28" s="22">
        <v>500000</v>
      </c>
      <c r="D28" s="22">
        <v>0</v>
      </c>
      <c r="E28" s="22">
        <f t="shared" si="2"/>
        <v>500000</v>
      </c>
      <c r="F28" s="13">
        <v>0</v>
      </c>
      <c r="G28" s="13">
        <f t="shared" si="3"/>
        <v>0.02</v>
      </c>
      <c r="H28" s="14">
        <f t="shared" si="4"/>
        <v>0</v>
      </c>
    </row>
    <row r="29" spans="1:8" s="3" customFormat="1" ht="20.149999999999999" customHeight="1" x14ac:dyDescent="0.3">
      <c r="A29" s="21" t="s">
        <v>22</v>
      </c>
      <c r="B29" s="21" t="s">
        <v>15</v>
      </c>
      <c r="C29" s="22">
        <v>500000</v>
      </c>
      <c r="D29" s="22">
        <v>0</v>
      </c>
      <c r="E29" s="22">
        <f t="shared" si="2"/>
        <v>500000</v>
      </c>
      <c r="F29" s="13">
        <v>0</v>
      </c>
      <c r="G29" s="13">
        <f t="shared" si="3"/>
        <v>0.02</v>
      </c>
      <c r="H29" s="14">
        <f t="shared" si="4"/>
        <v>0</v>
      </c>
    </row>
    <row r="30" spans="1:8" s="3" customFormat="1" ht="20.149999999999999" customHeight="1" x14ac:dyDescent="0.3">
      <c r="A30" s="21" t="s">
        <v>16</v>
      </c>
      <c r="B30" s="21" t="s">
        <v>11</v>
      </c>
      <c r="C30" s="22">
        <v>1000000</v>
      </c>
      <c r="D30" s="22">
        <v>0</v>
      </c>
      <c r="E30" s="22">
        <f t="shared" si="2"/>
        <v>1000000</v>
      </c>
      <c r="F30" s="13">
        <v>0.01</v>
      </c>
      <c r="G30" s="13">
        <f t="shared" si="3"/>
        <v>0.02</v>
      </c>
      <c r="H30" s="14">
        <f t="shared" si="4"/>
        <v>10000</v>
      </c>
    </row>
    <row r="31" spans="1:8" s="3" customFormat="1" ht="20.149999999999999" customHeight="1" x14ac:dyDescent="0.3">
      <c r="A31" s="21" t="s">
        <v>23</v>
      </c>
      <c r="B31" s="21" t="s">
        <v>17</v>
      </c>
      <c r="C31" s="22">
        <v>15000000</v>
      </c>
      <c r="D31" s="22">
        <v>12000000</v>
      </c>
      <c r="E31" s="22">
        <f t="shared" si="2"/>
        <v>3000000</v>
      </c>
      <c r="F31" s="13">
        <v>0.05</v>
      </c>
      <c r="G31" s="13">
        <f t="shared" si="3"/>
        <v>0.02</v>
      </c>
      <c r="H31" s="14">
        <f t="shared" si="4"/>
        <v>510000</v>
      </c>
    </row>
    <row r="32" spans="1:8" s="3" customFormat="1" ht="20.149999999999999" customHeight="1" x14ac:dyDescent="0.3">
      <c r="A32" s="21" t="s">
        <v>23</v>
      </c>
      <c r="B32" s="21" t="s">
        <v>18</v>
      </c>
      <c r="C32" s="22">
        <v>3000000</v>
      </c>
      <c r="D32" s="22">
        <v>0</v>
      </c>
      <c r="E32" s="22">
        <f t="shared" si="2"/>
        <v>3000000</v>
      </c>
      <c r="F32" s="13">
        <v>3.5000000000000003E-2</v>
      </c>
      <c r="G32" s="13">
        <f t="shared" si="3"/>
        <v>0.02</v>
      </c>
      <c r="H32" s="14">
        <f t="shared" si="4"/>
        <v>105000.00000000001</v>
      </c>
    </row>
    <row r="33" spans="1:8" s="3" customFormat="1" ht="20.149999999999999" customHeight="1" x14ac:dyDescent="0.3">
      <c r="A33" s="21" t="s">
        <v>23</v>
      </c>
      <c r="B33" s="21" t="s">
        <v>19</v>
      </c>
      <c r="C33" s="22">
        <v>3000000</v>
      </c>
      <c r="D33" s="22">
        <v>0</v>
      </c>
      <c r="E33" s="22">
        <f t="shared" si="2"/>
        <v>3000000</v>
      </c>
      <c r="F33" s="13">
        <v>3.5000000000000003E-2</v>
      </c>
      <c r="G33" s="13">
        <f t="shared" si="3"/>
        <v>0.02</v>
      </c>
      <c r="H33" s="14">
        <f t="shared" si="4"/>
        <v>105000.00000000001</v>
      </c>
    </row>
    <row r="34" spans="1:8" s="3" customFormat="1" ht="20.149999999999999" customHeight="1" x14ac:dyDescent="0.3">
      <c r="A34" s="21" t="s">
        <v>20</v>
      </c>
      <c r="B34" s="21" t="s">
        <v>24</v>
      </c>
      <c r="C34" s="22">
        <v>6000000</v>
      </c>
      <c r="D34" s="22">
        <v>3000000</v>
      </c>
      <c r="E34" s="22">
        <f t="shared" si="2"/>
        <v>3000000</v>
      </c>
      <c r="F34" s="13">
        <v>0.06</v>
      </c>
      <c r="G34" s="13">
        <f t="shared" si="3"/>
        <v>0.02</v>
      </c>
      <c r="H34" s="14">
        <f t="shared" si="4"/>
        <v>300000</v>
      </c>
    </row>
    <row r="35" spans="1:8" s="3" customFormat="1" ht="20.149999999999999" customHeight="1" x14ac:dyDescent="0.3">
      <c r="A35" s="21" t="s">
        <v>20</v>
      </c>
      <c r="B35" s="21" t="s">
        <v>25</v>
      </c>
      <c r="C35" s="22">
        <v>7000000</v>
      </c>
      <c r="D35" s="22">
        <v>3500000</v>
      </c>
      <c r="E35" s="22">
        <f t="shared" si="2"/>
        <v>3500000</v>
      </c>
      <c r="F35" s="13">
        <v>0.03</v>
      </c>
      <c r="G35" s="13">
        <f t="shared" si="3"/>
        <v>0.02</v>
      </c>
      <c r="H35" s="14">
        <f t="shared" si="4"/>
        <v>140000</v>
      </c>
    </row>
    <row r="37" spans="1:8" s="3" customFormat="1" ht="50" customHeight="1" thickBot="1" x14ac:dyDescent="0.35">
      <c r="A37" s="3" t="s">
        <v>27</v>
      </c>
      <c r="B37" s="15">
        <f>SUM(E25:E35)</f>
        <v>29500000</v>
      </c>
      <c r="C37" s="16"/>
      <c r="D37" s="16"/>
      <c r="E37" s="16"/>
      <c r="F37" s="16"/>
      <c r="G37" s="16"/>
      <c r="H37" s="16"/>
    </row>
    <row r="38" spans="1:8" s="3" customFormat="1" ht="50" customHeight="1" thickTop="1" x14ac:dyDescent="0.3">
      <c r="A38" s="3" t="s">
        <v>28</v>
      </c>
      <c r="B38" s="14">
        <f>SUM(H25:H36)</f>
        <v>1450000</v>
      </c>
      <c r="C38" s="17"/>
      <c r="D38" s="17"/>
      <c r="E38" s="17"/>
      <c r="F38" s="17"/>
      <c r="G38" s="17"/>
      <c r="H38" s="17"/>
    </row>
    <row r="39" spans="1:8" s="3" customFormat="1" ht="50" customHeight="1" x14ac:dyDescent="0.3">
      <c r="A39" s="3" t="s">
        <v>31</v>
      </c>
      <c r="B39" s="18">
        <v>0.02</v>
      </c>
      <c r="C39" s="19"/>
      <c r="D39" s="19"/>
      <c r="E39" s="19"/>
      <c r="F39" s="19"/>
      <c r="G39" s="19"/>
      <c r="H39" s="19"/>
    </row>
    <row r="40" spans="1:8" s="3" customFormat="1" ht="50" customHeight="1" x14ac:dyDescent="0.3">
      <c r="A40" s="3" t="s">
        <v>32</v>
      </c>
      <c r="B40" s="18">
        <f>SUM(D25:D35)/SUM(C25:C35)</f>
        <v>0.49137931034482757</v>
      </c>
      <c r="C40" s="19"/>
      <c r="D40" s="19"/>
      <c r="E40" s="19"/>
      <c r="F40" s="19"/>
      <c r="G40" s="19"/>
      <c r="H40" s="19"/>
    </row>
    <row r="41" spans="1:8" s="3" customFormat="1" ht="50" customHeight="1" x14ac:dyDescent="0.3">
      <c r="A41" s="3" t="s">
        <v>29</v>
      </c>
      <c r="B41" s="18">
        <f>B38/B37</f>
        <v>4.9152542372881358E-2</v>
      </c>
      <c r="C41" s="19"/>
      <c r="D41" s="19"/>
      <c r="E41" s="19"/>
      <c r="F41" s="19"/>
      <c r="G41" s="19"/>
      <c r="H41" s="19"/>
    </row>
    <row r="42" spans="1:8" s="3" customFormat="1" ht="20.149999999999999" customHeight="1" x14ac:dyDescent="0.3">
      <c r="C42" s="21"/>
      <c r="D42" s="14"/>
      <c r="E42" s="21"/>
      <c r="F42" s="21"/>
      <c r="G42" s="21"/>
      <c r="H42" s="21"/>
    </row>
  </sheetData>
  <mergeCells count="2">
    <mergeCell ref="A1:H1"/>
    <mergeCell ref="A2:H2"/>
  </mergeCells>
  <phoneticPr fontId="5" type="noConversion"/>
  <printOptions horizontalCentered="1"/>
  <pageMargins left="0" right="0" top="1.25" bottom="0.70465686274509798" header="0" footer="0"/>
  <pageSetup paperSize="9" scale="55" orientation="portrait" r:id="rId1"/>
  <headerFooter>
    <oddHeader>&amp;L&amp;G</oddHeader>
    <oddFooter>&amp;R&amp;G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1C5D502B4A814BAE6466F0D36BF9C9" ma:contentTypeVersion="3" ma:contentTypeDescription="Create a new document." ma:contentTypeScope="" ma:versionID="6cbb364f7c49d5772824334f75a9f7de">
  <xsd:schema xmlns:xsd="http://www.w3.org/2001/XMLSchema" xmlns:xs="http://www.w3.org/2001/XMLSchema" xmlns:p="http://schemas.microsoft.com/office/2006/metadata/properties" xmlns:ns2="7260e033-0408-45c3-b4d2-a18fd9a203e2" targetNamespace="http://schemas.microsoft.com/office/2006/metadata/properties" ma:root="true" ma:fieldsID="038235bc483cafc3455f529dc87cd7d4" ns2:_="">
    <xsd:import namespace="7260e033-0408-45c3-b4d2-a18fd9a203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0e033-0408-45c3-b4d2-a18fd9a203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AA4566-3C89-4FD6-8558-E69EF96555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0e033-0408-45c3-b4d2-a18fd9a203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452D29-626D-4264-ACD7-CA5E3AB716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F9D79A-B0DC-446C-A126-03CB822A689D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7260e033-0408-45c3-b4d2-a18fd9a203e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 Leung</dc:creator>
  <cp:lastModifiedBy>alan.tam@zuu.com.hk</cp:lastModifiedBy>
  <cp:lastPrinted>2022-06-28T09:35:06Z</cp:lastPrinted>
  <dcterms:created xsi:type="dcterms:W3CDTF">2022-03-17T08:35:08Z</dcterms:created>
  <dcterms:modified xsi:type="dcterms:W3CDTF">2022-06-28T09:40:02Z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0x010100B71C5D502B4A814BAE6466F0D36BF9C9</vt:lpwstr>
  </property>
</Properties>
</file>